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Zał. 1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'Zał. 1'!$A$1:$I$84</definedName>
    <definedName name="Półrocze">'[1]7-99'!$F:$F</definedName>
    <definedName name="Półroczeplan">'[1]7-99'!$F:$F</definedName>
    <definedName name="_xlnm.Print_Titles" localSheetId="0">'Zał. 1'!$4:$5</definedName>
  </definedNames>
  <calcPr fullCalcOnLoad="1"/>
</workbook>
</file>

<file path=xl/sharedStrings.xml><?xml version="1.0" encoding="utf-8"?>
<sst xmlns="http://schemas.openxmlformats.org/spreadsheetml/2006/main" count="154" uniqueCount="126">
  <si>
    <t>Plan  na 01.01.2003r.</t>
  </si>
  <si>
    <t>Pozostała działalność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</si>
  <si>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</si>
  <si>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</si>
  <si>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</si>
  <si>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</si>
  <si>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</si>
  <si>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</si>
  <si>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</si>
  <si>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 xml:space="preserve">Urzędy wojewódzkie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</si>
  <si>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</si>
  <si>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</si>
  <si>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</si>
  <si>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</si>
  <si>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 xml:space="preserve">Dochody od osób prawnych, od osób fizycznych i od innych jednostek nieposiadających osobowości prawnej </t>
  </si>
  <si>
    <t>Wpływy z podatku dochodowego od osób fizycznych</t>
  </si>
  <si>
    <t>Wpływy z innych opłat stanowiących dochody jednostek samorządu terytorialnego na podstawie innych ustaw</t>
  </si>
  <si>
    <t>Udział gmin w podatkach stanowiących dochód budżetu państwa</t>
  </si>
  <si>
    <t>758</t>
  </si>
  <si>
    <t>Różne rozliczenia</t>
  </si>
  <si>
    <t>Część oświatowa subwencji ogólnej dla jednostek samorządu terytorialnego</t>
  </si>
  <si>
    <t>801</t>
  </si>
  <si>
    <t>Oświata i wychowanie</t>
  </si>
  <si>
    <t>80101</t>
  </si>
  <si>
    <t>Szkoły podstawowe</t>
  </si>
  <si>
    <t xml:space="preserve">Zasiłki i pomoc w naturze oraz składki na ubezpieczenia społeczne </t>
  </si>
  <si>
    <t>Ośrodki Pomocy Społecznej</t>
  </si>
  <si>
    <t>Usługi opiekuńcze i specjalistyczne usługi opiekuńcze</t>
  </si>
  <si>
    <t>921</t>
  </si>
  <si>
    <t>Kultura i ochrona dziedzictwa narodowego</t>
  </si>
  <si>
    <t>RAZEM</t>
  </si>
  <si>
    <t>852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</si>
  <si>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</si>
  <si>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</si>
  <si>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</si>
  <si>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</si>
  <si>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ubezpieczenia zdrowotne opłacane  za osoby pobierające niektóre świadczenia z pomocy społecznej oraz niektóre świadczenia rodzinne</t>
  </si>
  <si>
    <t>85214</t>
  </si>
  <si>
    <t>85219</t>
  </si>
  <si>
    <t>85228</t>
  </si>
  <si>
    <t>85295</t>
  </si>
  <si>
    <t>0970</t>
  </si>
  <si>
    <t>Wpływy z różnych dochodów</t>
  </si>
  <si>
    <t>0750</t>
  </si>
  <si>
    <t>0830</t>
  </si>
  <si>
    <t>Dochody z najmu dzierżawy składników majątkowych j.s.t</t>
  </si>
  <si>
    <t>Wpływy z usług</t>
  </si>
  <si>
    <t>0470</t>
  </si>
  <si>
    <t>0770</t>
  </si>
  <si>
    <t xml:space="preserve">Wpływy z opłat za zarząd, użytkowanie i użytkowanie wieczyste nieruchomości </t>
  </si>
  <si>
    <t xml:space="preserve">Wpłaty z tytułu odpłatnego nabycia prawa własności oraz prawa użytkowania wieczystego nieruchomości </t>
  </si>
  <si>
    <t>2010</t>
  </si>
  <si>
    <t>2360</t>
  </si>
  <si>
    <t>Dotacje celowe otrzymane z budżetu państwa na realizację zadań bieżących z zakresu administracji rządowej oraz innych zadań zleconych gminie ustawami</t>
  </si>
  <si>
    <t>Dotacje celowe otrzymane z budżetu państwa na realizację własnych zadań bieżących gmin</t>
  </si>
  <si>
    <t>0350</t>
  </si>
  <si>
    <t>Podatek od działalnośći gospodarczej osób fizycznych , opłacany w formie karty podatkowej</t>
  </si>
  <si>
    <t>0310</t>
  </si>
  <si>
    <t>0320</t>
  </si>
  <si>
    <t>0330</t>
  </si>
  <si>
    <t>0340</t>
  </si>
  <si>
    <t>0360</t>
  </si>
  <si>
    <t>0430</t>
  </si>
  <si>
    <t>0440</t>
  </si>
  <si>
    <t>0500</t>
  </si>
  <si>
    <t xml:space="preserve">Podatek od nieruchomości </t>
  </si>
  <si>
    <t>Podatek rolny</t>
  </si>
  <si>
    <t>Podatek leśny</t>
  </si>
  <si>
    <t>Podatek od środków transportowych</t>
  </si>
  <si>
    <t>Podatek od spadków i darowizn</t>
  </si>
  <si>
    <t>Wpływy z opłaty targowej</t>
  </si>
  <si>
    <t xml:space="preserve">Wpływy z opłaty miejscowej </t>
  </si>
  <si>
    <t>Podatek od czynności cywilnoprawnych</t>
  </si>
  <si>
    <t>0410</t>
  </si>
  <si>
    <t>0480</t>
  </si>
  <si>
    <t>0490</t>
  </si>
  <si>
    <t>Wpływy z opłaty skarbowej</t>
  </si>
  <si>
    <t>Wpływy z opłat za zezwolenia na sprzedaż alkoholu</t>
  </si>
  <si>
    <t>0010</t>
  </si>
  <si>
    <t>0020</t>
  </si>
  <si>
    <t>Podatek dochodowy od osób fizycznych</t>
  </si>
  <si>
    <t xml:space="preserve">Podatek dochodowy od osób prawnych </t>
  </si>
  <si>
    <t>Subwencje ogólne z budzetu państwa</t>
  </si>
  <si>
    <t xml:space="preserve">0750 </t>
  </si>
  <si>
    <t>2030</t>
  </si>
  <si>
    <t>Dotacje celowe otrzymane z budzetu państwa na realizację własnych zadań bieżących gmin</t>
  </si>
  <si>
    <t>Dochody JST związane z realizacją zadań z zakr. admin. rząd. oraz innych zadań zlec. ustawami</t>
  </si>
  <si>
    <t xml:space="preserve">Wpływy z podatku rolnego, podatku leśnego, podatku od czynności cywilnoprawnych,  oraz podatków i opłat lokalnych od osób prawnych i innych J.O </t>
  </si>
  <si>
    <t xml:space="preserve">Wpływy z podatku rolnego, podatku leśnego, podatku od czynności cywilnoprawnych,  oraz podatków i opłat lokalnych od osób fizycznych i innych J.O </t>
  </si>
  <si>
    <t>Wpływy z innych lokalnych opłat pobieranych przez j.st. na podstawie odrębnych ustaw</t>
  </si>
  <si>
    <t>80114</t>
  </si>
  <si>
    <t>Zespoły obsługi ekonom-admin. szkół</t>
  </si>
  <si>
    <t>92109</t>
  </si>
  <si>
    <t>Domy i ośrodki kultury, świetlice i kluby</t>
  </si>
  <si>
    <t>Dział</t>
  </si>
  <si>
    <t>Rozdział</t>
  </si>
  <si>
    <t>Paragraf</t>
  </si>
  <si>
    <t>Źrtódło dochodów</t>
  </si>
  <si>
    <t>Plan na 2007r.</t>
  </si>
  <si>
    <t>Wpływy z różnych rozliczeń</t>
  </si>
  <si>
    <t>0460</t>
  </si>
  <si>
    <t>Wpływy z opłaty eksploatacyjnej</t>
  </si>
  <si>
    <t>Część wyrównawcza subwencji ogólnej dla gmin</t>
  </si>
  <si>
    <t>Część równoważąca subwencji ogólnej dla gmin</t>
  </si>
  <si>
    <t>Różne rozliczenia finansowe</t>
  </si>
  <si>
    <t>0920</t>
  </si>
  <si>
    <t>Pozostałe odsetki</t>
  </si>
  <si>
    <t>Dochody bieżące</t>
  </si>
  <si>
    <t>Dochody majątkowe</t>
  </si>
  <si>
    <t>z tego:</t>
  </si>
  <si>
    <t>w złotych</t>
  </si>
  <si>
    <t>DOCHODY BUDŻETU GMINY KOŁOBRZEG NA 2009 R. WG DZIAŁÓW, ROZDZIAŁÓW                                     I PARAGRAFÓW KLASYFIKACJI BUDŻETOWEJ</t>
  </si>
  <si>
    <t>Plan na 2009r.</t>
  </si>
  <si>
    <t>926</t>
  </si>
  <si>
    <t>Kultura fizyczna i sport</t>
  </si>
  <si>
    <t>92601</t>
  </si>
  <si>
    <t>Obiekty sportowe</t>
  </si>
  <si>
    <t>6330</t>
  </si>
  <si>
    <t>Dotacje celowe z budżetu państwa na realizację inwestycji i zakupów inwestycyjnych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</si>
  <si>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</si>
  <si>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</si>
  <si>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</si>
  <si>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</si>
  <si>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</si>
  <si>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ludności</t>
  </si>
  <si>
    <t>Załącznik nr 1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</si>
</sst>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1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5"/>
      <name val="Arial CE"/>
      <family val="2"/>
    </font>
    <font>
      <b/>
      <sz val="11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125">
        <fgColor indexed="22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18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3" fontId="4" fillId="2" borderId="2" xfId="18" applyNumberFormat="1" applyFont="1" applyFill="1" applyBorder="1">
      <alignment/>
      <protection/>
    </xf>
    <xf numFmtId="3" fontId="4" fillId="2" borderId="2" xfId="18" applyNumberFormat="1" applyFont="1" applyFill="1" applyBorder="1" applyAlignment="1">
      <alignment vertical="center"/>
      <protection/>
    </xf>
    <xf numFmtId="49" fontId="4" fillId="0" borderId="3" xfId="18" applyNumberFormat="1" applyFont="1" applyFill="1" applyBorder="1" applyAlignment="1">
      <alignment horizontal="center" vertical="center"/>
      <protection/>
    </xf>
    <xf numFmtId="3" fontId="4" fillId="0" borderId="3" xfId="18" applyNumberFormat="1" applyFont="1" applyFill="1" applyBorder="1" applyAlignment="1">
      <alignment/>
      <protection/>
    </xf>
    <xf numFmtId="3" fontId="4" fillId="0" borderId="3" xfId="18" applyNumberFormat="1" applyFont="1" applyFill="1" applyBorder="1" applyAlignment="1">
      <alignment vertical="center"/>
      <protection/>
    </xf>
    <xf numFmtId="49" fontId="4" fillId="0" borderId="4" xfId="18" applyNumberFormat="1" applyFont="1" applyFill="1" applyBorder="1" applyAlignment="1">
      <alignment horizontal="center" vertical="center"/>
      <protection/>
    </xf>
    <xf numFmtId="49" fontId="4" fillId="0" borderId="5" xfId="18" applyNumberFormat="1" applyFont="1" applyFill="1" applyBorder="1" applyAlignment="1">
      <alignment horizontal="center" vertical="center"/>
      <protection/>
    </xf>
    <xf numFmtId="0" fontId="4" fillId="0" borderId="5" xfId="18" applyFont="1" applyFill="1" applyBorder="1" applyAlignment="1">
      <alignment vertical="center" wrapText="1"/>
      <protection/>
    </xf>
    <xf numFmtId="3" fontId="4" fillId="0" borderId="3" xfId="18" applyNumberFormat="1" applyFont="1" applyFill="1" applyBorder="1" applyAlignment="1">
      <alignment horizontal="right" vertical="center"/>
      <protection/>
    </xf>
    <xf numFmtId="49" fontId="4" fillId="0" borderId="6" xfId="18" applyNumberFormat="1" applyFont="1" applyFill="1" applyBorder="1" applyAlignment="1">
      <alignment horizontal="center" vertical="center"/>
      <protection/>
    </xf>
    <xf numFmtId="3" fontId="4" fillId="0" borderId="5" xfId="18" applyNumberFormat="1" applyFont="1" applyFill="1" applyBorder="1" applyAlignment="1">
      <alignment/>
      <protection/>
    </xf>
    <xf numFmtId="3" fontId="4" fillId="0" borderId="5" xfId="18" applyNumberFormat="1" applyFont="1" applyFill="1" applyBorder="1" applyAlignment="1">
      <alignment vertical="center"/>
      <protection/>
    </xf>
    <xf numFmtId="3" fontId="4" fillId="0" borderId="5" xfId="18" applyNumberFormat="1" applyFont="1" applyFill="1" applyBorder="1" applyAlignment="1">
      <alignment horizontal="right" vertical="center"/>
      <protection/>
    </xf>
    <xf numFmtId="3" fontId="4" fillId="2" borderId="2" xfId="18" applyNumberFormat="1" applyFont="1" applyFill="1" applyBorder="1" applyAlignment="1">
      <alignment horizontal="right" vertical="center"/>
      <protection/>
    </xf>
    <xf numFmtId="0" fontId="4" fillId="0" borderId="4" xfId="18" applyFont="1" applyFill="1" applyBorder="1" applyAlignment="1">
      <alignment vertical="center" wrapText="1"/>
      <protection/>
    </xf>
    <xf numFmtId="3" fontId="4" fillId="0" borderId="4" xfId="18" applyNumberFormat="1" applyFont="1" applyFill="1" applyBorder="1" applyAlignment="1">
      <alignment/>
      <protection/>
    </xf>
    <xf numFmtId="3" fontId="4" fillId="0" borderId="4" xfId="18" applyNumberFormat="1" applyFont="1" applyFill="1" applyBorder="1" applyAlignment="1">
      <alignment horizontal="right" vertical="center"/>
      <protection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18" applyNumberFormat="1" applyFont="1" applyFill="1" applyBorder="1" applyAlignment="1">
      <alignment horizontal="right"/>
      <protection/>
    </xf>
    <xf numFmtId="3" fontId="4" fillId="2" borderId="2" xfId="18" applyNumberFormat="1" applyFont="1" applyFill="1" applyBorder="1" applyAlignment="1">
      <alignment wrapText="1"/>
      <protection/>
    </xf>
    <xf numFmtId="3" fontId="4" fillId="2" borderId="2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0" fontId="7" fillId="2" borderId="1" xfId="18" applyFont="1" applyFill="1" applyBorder="1" applyAlignment="1" applyProtection="1">
      <alignment horizontal="center" vertical="center"/>
      <protection/>
    </xf>
    <xf numFmtId="3" fontId="7" fillId="2" borderId="2" xfId="18" applyNumberFormat="1" applyFont="1" applyFill="1" applyBorder="1" applyAlignment="1" applyProtection="1">
      <alignment horizontal="right"/>
      <protection/>
    </xf>
    <xf numFmtId="3" fontId="7" fillId="2" borderId="2" xfId="18" applyNumberFormat="1" applyFont="1" applyFill="1" applyBorder="1" applyAlignment="1" applyProtection="1">
      <alignment horizontal="right" vertical="center"/>
      <protection/>
    </xf>
    <xf numFmtId="0" fontId="7" fillId="0" borderId="6" xfId="18" applyFont="1" applyFill="1" applyBorder="1" applyAlignment="1" applyProtection="1">
      <alignment horizontal="center" vertical="center" wrapText="1"/>
      <protection/>
    </xf>
    <xf numFmtId="0" fontId="7" fillId="0" borderId="3" xfId="18" applyFont="1" applyFill="1" applyBorder="1" applyAlignment="1" applyProtection="1">
      <alignment horizontal="center" vertical="center"/>
      <protection/>
    </xf>
    <xf numFmtId="0" fontId="7" fillId="0" borderId="4" xfId="18" applyFont="1" applyFill="1" applyBorder="1" applyAlignment="1" applyProtection="1">
      <alignment horizontal="center" vertical="center" wrapText="1"/>
      <protection/>
    </xf>
    <xf numFmtId="49" fontId="7" fillId="0" borderId="5" xfId="18" applyNumberFormat="1" applyFont="1" applyFill="1" applyBorder="1" applyAlignment="1" applyProtection="1">
      <alignment horizontal="center" vertical="center"/>
      <protection/>
    </xf>
    <xf numFmtId="0" fontId="7" fillId="0" borderId="5" xfId="18" applyFont="1" applyFill="1" applyBorder="1" applyAlignment="1" applyProtection="1">
      <alignment vertical="center" wrapText="1"/>
      <protection/>
    </xf>
    <xf numFmtId="0" fontId="7" fillId="0" borderId="5" xfId="18" applyFont="1" applyFill="1" applyBorder="1" applyAlignment="1" applyProtection="1">
      <alignment horizontal="center" vertical="center"/>
      <protection/>
    </xf>
    <xf numFmtId="3" fontId="7" fillId="0" borderId="5" xfId="18" applyNumberFormat="1" applyFont="1" applyFill="1" applyBorder="1" applyAlignment="1" applyProtection="1">
      <alignment/>
      <protection/>
    </xf>
    <xf numFmtId="3" fontId="7" fillId="0" borderId="5" xfId="18" applyNumberFormat="1" applyFont="1" applyFill="1" applyBorder="1" applyAlignment="1" applyProtection="1">
      <alignment vertical="center"/>
      <protection/>
    </xf>
    <xf numFmtId="0" fontId="7" fillId="0" borderId="5" xfId="18" applyFont="1" applyFill="1" applyBorder="1" applyAlignment="1" applyProtection="1">
      <alignment horizontal="center" vertical="center" wrapText="1"/>
      <protection/>
    </xf>
    <xf numFmtId="0" fontId="7" fillId="0" borderId="5" xfId="18" applyFont="1" applyFill="1" applyBorder="1" applyAlignment="1" applyProtection="1">
      <alignment horizontal="left" vertical="center" wrapText="1"/>
      <protection/>
    </xf>
    <xf numFmtId="49" fontId="4" fillId="0" borderId="3" xfId="18" applyNumberFormat="1" applyFont="1" applyBorder="1" applyAlignment="1">
      <alignment horizontal="center" vertical="center"/>
      <protection/>
    </xf>
    <xf numFmtId="49" fontId="4" fillId="0" borderId="4" xfId="18" applyNumberFormat="1" applyFont="1" applyBorder="1" applyAlignment="1">
      <alignment horizontal="center" vertical="center" wrapText="1"/>
      <protection/>
    </xf>
    <xf numFmtId="49" fontId="4" fillId="0" borderId="5" xfId="18" applyNumberFormat="1" applyFont="1" applyBorder="1" applyAlignment="1">
      <alignment horizontal="center" vertical="center"/>
      <protection/>
    </xf>
    <xf numFmtId="0" fontId="4" fillId="0" borderId="5" xfId="18" applyFont="1" applyBorder="1" applyAlignment="1">
      <alignment vertical="center" wrapText="1"/>
      <protection/>
    </xf>
    <xf numFmtId="3" fontId="7" fillId="0" borderId="3" xfId="18" applyNumberFormat="1" applyFont="1" applyFill="1" applyBorder="1" applyAlignment="1" applyProtection="1">
      <alignment/>
      <protection/>
    </xf>
    <xf numFmtId="3" fontId="8" fillId="2" borderId="7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 vertical="center"/>
    </xf>
    <xf numFmtId="49" fontId="4" fillId="0" borderId="6" xfId="18" applyNumberFormat="1" applyFont="1" applyFill="1" applyBorder="1" applyAlignment="1">
      <alignment horizontal="center" vertical="center" wrapText="1"/>
      <protection/>
    </xf>
    <xf numFmtId="49" fontId="4" fillId="0" borderId="6" xfId="18" applyNumberFormat="1" applyFont="1" applyBorder="1" applyAlignment="1">
      <alignment horizontal="center" vertical="center" wrapText="1"/>
      <protection/>
    </xf>
    <xf numFmtId="49" fontId="4" fillId="0" borderId="8" xfId="0" applyNumberFormat="1" applyFont="1" applyFill="1" applyBorder="1" applyAlignment="1">
      <alignment vertical="center" wrapText="1"/>
    </xf>
    <xf numFmtId="3" fontId="4" fillId="0" borderId="6" xfId="18" applyNumberFormat="1" applyFont="1" applyFill="1" applyBorder="1" applyAlignment="1">
      <alignment wrapText="1"/>
      <protection/>
    </xf>
    <xf numFmtId="3" fontId="4" fillId="0" borderId="6" xfId="18" applyNumberFormat="1" applyFont="1" applyFill="1" applyBorder="1" applyAlignment="1">
      <alignment horizontal="right" vertical="center"/>
      <protection/>
    </xf>
    <xf numFmtId="0" fontId="7" fillId="0" borderId="4" xfId="18" applyFont="1" applyFill="1" applyBorder="1" applyAlignment="1" applyProtection="1">
      <alignment horizontal="center" vertical="center"/>
      <protection/>
    </xf>
    <xf numFmtId="0" fontId="8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4" fillId="0" borderId="5" xfId="18" applyNumberFormat="1" applyFont="1" applyFill="1" applyBorder="1" applyAlignment="1" quotePrefix="1">
      <alignment horizontal="right" vertical="center"/>
      <protection/>
    </xf>
    <xf numFmtId="3" fontId="4" fillId="2" borderId="2" xfId="18" applyNumberFormat="1" applyFont="1" applyFill="1" applyBorder="1" applyAlignment="1" quotePrefix="1">
      <alignment horizontal="right" vertical="center"/>
      <protection/>
    </xf>
    <xf numFmtId="3" fontId="9" fillId="0" borderId="5" xfId="18" applyNumberFormat="1" applyFont="1" applyFill="1" applyBorder="1" applyAlignment="1">
      <alignment vertical="center"/>
      <protection/>
    </xf>
    <xf numFmtId="3" fontId="4" fillId="0" borderId="3" xfId="18" applyNumberFormat="1" applyFont="1" applyFill="1" applyBorder="1" applyAlignment="1" quotePrefix="1">
      <alignment horizontal="right" vertical="center"/>
      <protection/>
    </xf>
    <xf numFmtId="3" fontId="4" fillId="0" borderId="4" xfId="18" applyNumberFormat="1" applyFont="1" applyFill="1" applyBorder="1" applyAlignment="1" quotePrefix="1">
      <alignment horizontal="right" vertical="center"/>
      <protection/>
    </xf>
    <xf numFmtId="3" fontId="4" fillId="2" borderId="10" xfId="18" applyNumberFormat="1" applyFont="1" applyFill="1" applyBorder="1" applyAlignment="1">
      <alignment vertical="center"/>
      <protection/>
    </xf>
    <xf numFmtId="0" fontId="4" fillId="0" borderId="6" xfId="0" applyFont="1" applyBorder="1" applyAlignment="1">
      <alignment horizontal="center" vertical="center"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4" fillId="0" borderId="6" xfId="0" applyNumberFormat="1" applyFont="1" applyFill="1" applyBorder="1" applyAlignment="1">
      <alignment vertical="center" wrapText="1"/>
    </xf>
    <xf numFmtId="49" fontId="4" fillId="0" borderId="6" xfId="18" applyNumberFormat="1" applyFont="1" applyFill="1" applyBorder="1" applyAlignment="1">
      <alignment horizontal="center" vertical="center" wrapText="1"/>
      <protection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4" fillId="2" borderId="16" xfId="18" applyFont="1" applyFill="1" applyBorder="1" applyAlignment="1">
      <alignment vertical="center" wrapText="1"/>
      <protection/>
    </xf>
    <xf numFmtId="0" fontId="4" fillId="2" borderId="14" xfId="18" applyFont="1" applyFill="1" applyBorder="1" applyAlignment="1">
      <alignment vertical="center" wrapText="1"/>
      <protection/>
    </xf>
    <xf numFmtId="0" fontId="4" fillId="0" borderId="7" xfId="0" applyFont="1" applyBorder="1" applyAlignment="1">
      <alignment vertical="center" wrapText="1"/>
    </xf>
    <xf numFmtId="0" fontId="4" fillId="0" borderId="17" xfId="18" applyFont="1" applyFill="1" applyBorder="1" applyAlignment="1">
      <alignment vertical="center" wrapText="1"/>
      <protection/>
    </xf>
    <xf numFmtId="0" fontId="4" fillId="0" borderId="18" xfId="0" applyFont="1" applyBorder="1" applyAlignment="1">
      <alignment vertical="center" wrapText="1"/>
    </xf>
    <xf numFmtId="49" fontId="4" fillId="0" borderId="4" xfId="18" applyNumberFormat="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7" fillId="0" borderId="11" xfId="18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vertical="center" wrapText="1"/>
    </xf>
    <xf numFmtId="0" fontId="7" fillId="0" borderId="6" xfId="18" applyFont="1" applyFill="1" applyBorder="1" applyAlignment="1" applyProtection="1">
      <alignment horizontal="center" vertical="center" wrapText="1"/>
      <protection/>
    </xf>
    <xf numFmtId="0" fontId="7" fillId="0" borderId="4" xfId="18" applyFont="1" applyFill="1" applyBorder="1" applyAlignment="1" applyProtection="1">
      <alignment horizontal="center" vertical="center" wrapText="1"/>
      <protection/>
    </xf>
    <xf numFmtId="0" fontId="7" fillId="0" borderId="3" xfId="18" applyFont="1" applyFill="1" applyBorder="1" applyAlignment="1" applyProtection="1">
      <alignment horizontal="center" vertical="center" wrapText="1"/>
      <protection/>
    </xf>
    <xf numFmtId="0" fontId="7" fillId="0" borderId="11" xfId="18" applyFont="1" applyFill="1" applyBorder="1" applyAlignment="1" applyProtection="1">
      <alignment horizontal="left" vertical="center" wrapText="1"/>
      <protection/>
    </xf>
    <xf numFmtId="0" fontId="7" fillId="0" borderId="17" xfId="18" applyFont="1" applyFill="1" applyBorder="1" applyAlignment="1" applyProtection="1">
      <alignment vertical="center" wrapText="1"/>
      <protection/>
    </xf>
    <xf numFmtId="0" fontId="4" fillId="0" borderId="11" xfId="18" applyFont="1" applyFill="1" applyBorder="1" applyAlignment="1">
      <alignment vertical="center" wrapText="1"/>
      <protection/>
    </xf>
    <xf numFmtId="0" fontId="4" fillId="0" borderId="17" xfId="18" applyFont="1" applyBorder="1" applyAlignment="1">
      <alignment vertical="center" wrapText="1"/>
      <protection/>
    </xf>
    <xf numFmtId="0" fontId="4" fillId="0" borderId="17" xfId="0" applyFont="1" applyFill="1" applyBorder="1" applyAlignment="1">
      <alignment vertical="center" wrapText="1"/>
    </xf>
    <xf numFmtId="0" fontId="4" fillId="0" borderId="12" xfId="18" applyFont="1" applyFill="1" applyBorder="1" applyAlignment="1">
      <alignment vertical="center" wrapText="1"/>
      <protection/>
    </xf>
    <xf numFmtId="0" fontId="8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3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4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tabSelected="1" view="pageBreakPreview" zoomScaleNormal="75" zoomScaleSheetLayoutView="100" workbookViewId="0" topLeftCell="A1">
      <selection activeCell="D111" sqref="D111"/>
    </sheetView>
  </sheetViews>
  <sheetFormatPr defaultColWidth="9.00390625" defaultRowHeight="12.75"/>
  <cols>
    <col min="1" max="1" width="5.00390625" style="2" customWidth="1"/>
    <col min="2" max="2" width="8.00390625" style="2" customWidth="1"/>
    <col min="3" max="3" width="10.625" style="2" customWidth="1"/>
    <col min="4" max="4" width="49.375" style="2" customWidth="1"/>
    <col min="5" max="5" width="13.125" style="2" hidden="1" customWidth="1"/>
    <col min="6" max="6" width="13.25390625" style="2" hidden="1" customWidth="1"/>
    <col min="7" max="7" width="15.00390625" style="2" customWidth="1"/>
    <col min="8" max="8" width="12.375" style="2" customWidth="1"/>
    <col min="9" max="9" width="13.75390625" style="2" customWidth="1"/>
    <col min="10" max="16384" width="9.125" style="2" customWidth="1"/>
  </cols>
  <sheetData>
    <row r="1" spans="8:9" ht="66.75" customHeight="1">
      <c r="H1" s="102" t="s">
        <v>125</v>
      </c>
      <c r="I1" s="103"/>
    </row>
    <row r="2" spans="1:8" ht="51.75" customHeight="1">
      <c r="A2" s="107" t="s">
        <v>111</v>
      </c>
      <c r="B2" s="107"/>
      <c r="C2" s="107"/>
      <c r="D2" s="107"/>
      <c r="E2" s="107"/>
      <c r="F2" s="107"/>
      <c r="G2" s="107"/>
      <c r="H2" s="107"/>
    </row>
    <row r="3" spans="1:9" ht="12.75">
      <c r="A3" s="3"/>
      <c r="B3" s="3"/>
      <c r="C3" s="3"/>
      <c r="D3" s="3"/>
      <c r="E3" s="3"/>
      <c r="F3" s="3"/>
      <c r="G3" s="3"/>
      <c r="H3" s="3"/>
      <c r="I3" s="65" t="s">
        <v>110</v>
      </c>
    </row>
    <row r="4" spans="1:9" s="9" customFormat="1" ht="17.25" customHeight="1">
      <c r="A4" s="101" t="s">
        <v>94</v>
      </c>
      <c r="B4" s="101" t="s">
        <v>95</v>
      </c>
      <c r="C4" s="101" t="s">
        <v>96</v>
      </c>
      <c r="D4" s="101" t="s">
        <v>97</v>
      </c>
      <c r="E4" s="110" t="s">
        <v>98</v>
      </c>
      <c r="F4" s="108" t="s">
        <v>0</v>
      </c>
      <c r="G4" s="101" t="s">
        <v>112</v>
      </c>
      <c r="H4" s="74" t="s">
        <v>109</v>
      </c>
      <c r="I4" s="75"/>
    </row>
    <row r="5" spans="1:9" s="8" customFormat="1" ht="29.25" customHeight="1" thickBot="1">
      <c r="A5" s="101"/>
      <c r="B5" s="101"/>
      <c r="C5" s="101"/>
      <c r="D5" s="101"/>
      <c r="E5" s="110"/>
      <c r="F5" s="109"/>
      <c r="G5" s="104"/>
      <c r="H5" s="64" t="s">
        <v>107</v>
      </c>
      <c r="I5" s="64" t="s">
        <v>108</v>
      </c>
    </row>
    <row r="6" spans="1:9" ht="13.5" thickBot="1">
      <c r="A6" s="10" t="s">
        <v>2</v>
      </c>
      <c r="B6" s="83" t="s">
        <v>3</v>
      </c>
      <c r="C6" s="84"/>
      <c r="D6" s="85"/>
      <c r="E6" s="11">
        <f>SUM(E7:E7)</f>
        <v>5932500</v>
      </c>
      <c r="F6" s="12" t="e">
        <f>F7+#REF!</f>
        <v>#REF!</v>
      </c>
      <c r="G6" s="12">
        <f>G7</f>
        <v>1240000</v>
      </c>
      <c r="H6" s="12">
        <f>H7</f>
        <v>240000</v>
      </c>
      <c r="I6" s="12">
        <f>I7</f>
        <v>1000000</v>
      </c>
    </row>
    <row r="7" spans="1:9" ht="15.75" customHeight="1">
      <c r="A7" s="105"/>
      <c r="B7" s="17" t="s">
        <v>4</v>
      </c>
      <c r="C7" s="97" t="s">
        <v>5</v>
      </c>
      <c r="D7" s="91"/>
      <c r="E7" s="21">
        <v>5932500</v>
      </c>
      <c r="F7" s="23">
        <v>160000</v>
      </c>
      <c r="G7" s="66">
        <f>SUM(G8:G10)</f>
        <v>1240000</v>
      </c>
      <c r="H7" s="66">
        <f>SUM(H8:H10)</f>
        <v>240000</v>
      </c>
      <c r="I7" s="66">
        <f>SUM(I8:I10)</f>
        <v>1000000</v>
      </c>
    </row>
    <row r="8" spans="1:9" ht="28.5" customHeight="1">
      <c r="A8" s="105"/>
      <c r="B8" s="106"/>
      <c r="C8" s="17" t="s">
        <v>47</v>
      </c>
      <c r="D8" s="18" t="s">
        <v>49</v>
      </c>
      <c r="E8" s="21"/>
      <c r="F8" s="23"/>
      <c r="G8" s="66">
        <v>130000</v>
      </c>
      <c r="H8" s="66">
        <v>130000</v>
      </c>
      <c r="I8" s="66"/>
    </row>
    <row r="9" spans="1:9" ht="22.5" customHeight="1">
      <c r="A9" s="105"/>
      <c r="B9" s="77"/>
      <c r="C9" s="17" t="s">
        <v>43</v>
      </c>
      <c r="D9" s="18" t="s">
        <v>45</v>
      </c>
      <c r="E9" s="21"/>
      <c r="F9" s="23"/>
      <c r="G9" s="66">
        <v>110000</v>
      </c>
      <c r="H9" s="66">
        <v>110000</v>
      </c>
      <c r="I9" s="66"/>
    </row>
    <row r="10" spans="1:9" ht="33.75" customHeight="1" thickBot="1">
      <c r="A10" s="105"/>
      <c r="B10" s="77"/>
      <c r="C10" s="17" t="s">
        <v>48</v>
      </c>
      <c r="D10" s="18" t="s">
        <v>50</v>
      </c>
      <c r="E10" s="21"/>
      <c r="F10" s="23"/>
      <c r="G10" s="66">
        <v>1000000</v>
      </c>
      <c r="H10" s="66"/>
      <c r="I10" s="66">
        <v>1000000</v>
      </c>
    </row>
    <row r="11" spans="1:9" ht="18.75" customHeight="1" thickBot="1">
      <c r="A11" s="10" t="s">
        <v>6</v>
      </c>
      <c r="B11" s="83" t="s">
        <v>7</v>
      </c>
      <c r="C11" s="84"/>
      <c r="D11" s="85"/>
      <c r="E11" s="11">
        <f>SUM(E12:E14)</f>
        <v>222400</v>
      </c>
      <c r="F11" s="24">
        <v>5090827</v>
      </c>
      <c r="G11" s="67">
        <f>G12</f>
        <v>51320</v>
      </c>
      <c r="H11" s="67">
        <f>H12</f>
        <v>51320</v>
      </c>
      <c r="I11" s="67">
        <f>I12</f>
        <v>0</v>
      </c>
    </row>
    <row r="12" spans="1:9" ht="18.75" customHeight="1">
      <c r="A12" s="76"/>
      <c r="B12" s="28" t="s">
        <v>8</v>
      </c>
      <c r="C12" s="99" t="s">
        <v>9</v>
      </c>
      <c r="D12" s="87"/>
      <c r="E12" s="14">
        <v>222400</v>
      </c>
      <c r="F12" s="15">
        <f>F13</f>
        <v>0</v>
      </c>
      <c r="G12" s="15">
        <f>SUM(G13:G14)</f>
        <v>51320</v>
      </c>
      <c r="H12" s="15">
        <f>SUM(H13:H14)</f>
        <v>51320</v>
      </c>
      <c r="I12" s="15"/>
    </row>
    <row r="13" spans="1:9" ht="33" customHeight="1">
      <c r="A13" s="76"/>
      <c r="B13" s="29"/>
      <c r="C13" s="30" t="s">
        <v>51</v>
      </c>
      <c r="D13" s="31" t="s">
        <v>53</v>
      </c>
      <c r="E13" s="21"/>
      <c r="F13" s="32"/>
      <c r="G13" s="66">
        <v>50300</v>
      </c>
      <c r="H13" s="66">
        <v>50300</v>
      </c>
      <c r="I13" s="66"/>
    </row>
    <row r="14" spans="1:9" ht="27.75" customHeight="1" thickBot="1">
      <c r="A14" s="76"/>
      <c r="B14" s="20"/>
      <c r="C14" s="16" t="s">
        <v>52</v>
      </c>
      <c r="D14" s="25" t="s">
        <v>86</v>
      </c>
      <c r="E14" s="33"/>
      <c r="F14" s="23"/>
      <c r="G14" s="66">
        <v>1020</v>
      </c>
      <c r="H14" s="66">
        <v>1020</v>
      </c>
      <c r="I14" s="66"/>
    </row>
    <row r="15" spans="1:9" ht="36.75" customHeight="1" thickBot="1">
      <c r="A15" s="10" t="s">
        <v>10</v>
      </c>
      <c r="B15" s="83" t="s">
        <v>11</v>
      </c>
      <c r="C15" s="84"/>
      <c r="D15" s="85"/>
      <c r="E15" s="34">
        <f>SUM(E16:E17)</f>
        <v>4680</v>
      </c>
      <c r="F15" s="35" t="e">
        <f>SUM(F16+#REF!+#REF!)</f>
        <v>#REF!</v>
      </c>
      <c r="G15" s="35">
        <f>G16</f>
        <v>1530</v>
      </c>
      <c r="H15" s="35">
        <f>H16</f>
        <v>1530</v>
      </c>
      <c r="I15" s="35">
        <f>I16</f>
        <v>0</v>
      </c>
    </row>
    <row r="16" spans="1:9" ht="19.5" customHeight="1">
      <c r="A16" s="76"/>
      <c r="B16" s="13" t="s">
        <v>12</v>
      </c>
      <c r="C16" s="86" t="s">
        <v>13</v>
      </c>
      <c r="D16" s="87"/>
      <c r="E16" s="14">
        <v>4680</v>
      </c>
      <c r="F16" s="19">
        <v>4680</v>
      </c>
      <c r="G16" s="22">
        <f>G17</f>
        <v>1530</v>
      </c>
      <c r="H16" s="22">
        <f>H17</f>
        <v>1530</v>
      </c>
      <c r="I16" s="68"/>
    </row>
    <row r="17" spans="1:9" ht="39.75" customHeight="1" thickBot="1">
      <c r="A17" s="76"/>
      <c r="B17" s="17"/>
      <c r="C17" s="17" t="s">
        <v>51</v>
      </c>
      <c r="D17" s="18" t="s">
        <v>53</v>
      </c>
      <c r="E17" s="21"/>
      <c r="F17" s="23"/>
      <c r="G17" s="22">
        <v>1530</v>
      </c>
      <c r="H17" s="22">
        <v>1530</v>
      </c>
      <c r="I17" s="68"/>
    </row>
    <row r="18" spans="1:9" ht="17.25" customHeight="1" thickBot="1">
      <c r="A18" s="10" t="s">
        <v>119</v>
      </c>
      <c r="B18" s="83" t="s">
        <v>120</v>
      </c>
      <c r="C18" s="84"/>
      <c r="D18" s="85"/>
      <c r="E18" s="11">
        <f>SUM(E19:E20)</f>
        <v>32950</v>
      </c>
      <c r="F18" s="24">
        <v>1171050</v>
      </c>
      <c r="G18" s="67">
        <f>G19</f>
        <v>156000</v>
      </c>
      <c r="H18" s="67">
        <f>H19</f>
        <v>156000</v>
      </c>
      <c r="I18" s="67">
        <f>I19</f>
        <v>0</v>
      </c>
    </row>
    <row r="19" spans="1:9" ht="16.5" customHeight="1">
      <c r="A19" s="76"/>
      <c r="B19" s="13" t="s">
        <v>121</v>
      </c>
      <c r="C19" s="86" t="s">
        <v>122</v>
      </c>
      <c r="D19" s="87"/>
      <c r="E19" s="55">
        <v>32950</v>
      </c>
      <c r="F19" s="19">
        <v>540150</v>
      </c>
      <c r="G19" s="66">
        <f>G20</f>
        <v>156000</v>
      </c>
      <c r="H19" s="66">
        <f>H20</f>
        <v>156000</v>
      </c>
      <c r="I19" s="66"/>
    </row>
    <row r="20" spans="1:9" ht="21" customHeight="1" thickBot="1">
      <c r="A20" s="76"/>
      <c r="B20" s="16"/>
      <c r="C20" s="17" t="s">
        <v>123</v>
      </c>
      <c r="D20" s="18" t="s">
        <v>124</v>
      </c>
      <c r="E20" s="55"/>
      <c r="F20" s="19"/>
      <c r="G20" s="66">
        <v>156000</v>
      </c>
      <c r="H20" s="66">
        <v>156000</v>
      </c>
      <c r="I20" s="66"/>
    </row>
    <row r="21" spans="1:9" ht="45.75" customHeight="1" thickBot="1">
      <c r="A21" s="38">
        <v>756</v>
      </c>
      <c r="B21" s="83" t="s">
        <v>14</v>
      </c>
      <c r="C21" s="84"/>
      <c r="D21" s="85"/>
      <c r="E21" s="39">
        <v>19568303</v>
      </c>
      <c r="F21" s="40" t="e">
        <f>F22+F24+F29+F38+#REF!+F44</f>
        <v>#REF!</v>
      </c>
      <c r="G21" s="40">
        <f>G22+G24+G29+G38+G44+G42</f>
        <v>17360244</v>
      </c>
      <c r="H21" s="40">
        <f>H22+H24+H29+H38+H44+H42</f>
        <v>17360244</v>
      </c>
      <c r="I21" s="40">
        <f>I22+I24+I29+I38+I44+I42</f>
        <v>0</v>
      </c>
    </row>
    <row r="22" spans="1:9" ht="18.75" customHeight="1">
      <c r="A22" s="92"/>
      <c r="B22" s="42">
        <v>75601</v>
      </c>
      <c r="C22" s="96" t="s">
        <v>15</v>
      </c>
      <c r="D22" s="87"/>
      <c r="E22" s="14">
        <v>155000</v>
      </c>
      <c r="F22" s="15" t="e">
        <f>F23+#REF!</f>
        <v>#REF!</v>
      </c>
      <c r="G22" s="15">
        <f>G23</f>
        <v>75000</v>
      </c>
      <c r="H22" s="15">
        <f>H23</f>
        <v>75000</v>
      </c>
      <c r="I22" s="15"/>
    </row>
    <row r="23" spans="1:9" ht="22.5">
      <c r="A23" s="92"/>
      <c r="B23" s="43"/>
      <c r="C23" s="44" t="s">
        <v>55</v>
      </c>
      <c r="D23" s="45" t="s">
        <v>56</v>
      </c>
      <c r="E23" s="21"/>
      <c r="F23" s="23"/>
      <c r="G23" s="66">
        <v>75000</v>
      </c>
      <c r="H23" s="66">
        <v>75000</v>
      </c>
      <c r="I23" s="66"/>
    </row>
    <row r="24" spans="1:9" ht="30" customHeight="1">
      <c r="A24" s="92"/>
      <c r="B24" s="46">
        <v>75615</v>
      </c>
      <c r="C24" s="90" t="s">
        <v>87</v>
      </c>
      <c r="D24" s="91"/>
      <c r="E24" s="47">
        <v>8777500</v>
      </c>
      <c r="F24" s="48">
        <f>SUM(F25:F27)</f>
        <v>0</v>
      </c>
      <c r="G24" s="48">
        <f>SUM(G25:G28)</f>
        <v>5583000</v>
      </c>
      <c r="H24" s="48">
        <f>SUM(H25:H28)</f>
        <v>5583000</v>
      </c>
      <c r="I24" s="48"/>
    </row>
    <row r="25" spans="1:9" ht="23.25" customHeight="1">
      <c r="A25" s="92"/>
      <c r="B25" s="43"/>
      <c r="C25" s="44" t="s">
        <v>57</v>
      </c>
      <c r="D25" s="45" t="s">
        <v>65</v>
      </c>
      <c r="E25" s="47"/>
      <c r="F25" s="23"/>
      <c r="G25" s="66">
        <v>5500000</v>
      </c>
      <c r="H25" s="66">
        <v>5500000</v>
      </c>
      <c r="I25" s="66"/>
    </row>
    <row r="26" spans="1:9" ht="19.5" customHeight="1">
      <c r="A26" s="92"/>
      <c r="B26" s="41"/>
      <c r="C26" s="44" t="s">
        <v>58</v>
      </c>
      <c r="D26" s="45" t="s">
        <v>66</v>
      </c>
      <c r="E26" s="47"/>
      <c r="F26" s="23"/>
      <c r="G26" s="66">
        <v>50000</v>
      </c>
      <c r="H26" s="66">
        <v>50000</v>
      </c>
      <c r="I26" s="66"/>
    </row>
    <row r="27" spans="1:9" ht="18" customHeight="1">
      <c r="A27" s="92"/>
      <c r="B27" s="41"/>
      <c r="C27" s="44" t="s">
        <v>59</v>
      </c>
      <c r="D27" s="45" t="s">
        <v>67</v>
      </c>
      <c r="E27" s="47"/>
      <c r="F27" s="23"/>
      <c r="G27" s="66">
        <v>30000</v>
      </c>
      <c r="H27" s="66">
        <v>30000</v>
      </c>
      <c r="I27" s="66"/>
    </row>
    <row r="28" spans="1:9" ht="18" customHeight="1">
      <c r="A28" s="92"/>
      <c r="B28" s="41"/>
      <c r="C28" s="44" t="s">
        <v>60</v>
      </c>
      <c r="D28" s="45" t="s">
        <v>68</v>
      </c>
      <c r="E28" s="47"/>
      <c r="F28" s="23"/>
      <c r="G28" s="66">
        <v>3000</v>
      </c>
      <c r="H28" s="66">
        <v>3000</v>
      </c>
      <c r="I28" s="66"/>
    </row>
    <row r="29" spans="1:9" ht="34.5" customHeight="1">
      <c r="A29" s="92"/>
      <c r="B29" s="49">
        <v>75616</v>
      </c>
      <c r="C29" s="90" t="s">
        <v>88</v>
      </c>
      <c r="D29" s="91"/>
      <c r="E29" s="47"/>
      <c r="F29" s="48">
        <f>SUM(F30:F37)</f>
        <v>0</v>
      </c>
      <c r="G29" s="48">
        <f>SUM(G30:G37)</f>
        <v>4617000</v>
      </c>
      <c r="H29" s="48">
        <f>SUM(H30:H37)</f>
        <v>4617000</v>
      </c>
      <c r="I29" s="48"/>
    </row>
    <row r="30" spans="1:9" ht="22.5" customHeight="1">
      <c r="A30" s="92"/>
      <c r="B30" s="41"/>
      <c r="C30" s="44" t="s">
        <v>57</v>
      </c>
      <c r="D30" s="45" t="s">
        <v>65</v>
      </c>
      <c r="E30" s="47"/>
      <c r="F30" s="23"/>
      <c r="G30" s="66">
        <v>2400000</v>
      </c>
      <c r="H30" s="66">
        <v>2400000</v>
      </c>
      <c r="I30" s="66"/>
    </row>
    <row r="31" spans="1:9" ht="21.75" customHeight="1">
      <c r="A31" s="92"/>
      <c r="B31" s="41"/>
      <c r="C31" s="44" t="s">
        <v>58</v>
      </c>
      <c r="D31" s="45" t="s">
        <v>66</v>
      </c>
      <c r="E31" s="47"/>
      <c r="F31" s="23"/>
      <c r="G31" s="66">
        <v>500000</v>
      </c>
      <c r="H31" s="66">
        <v>500000</v>
      </c>
      <c r="I31" s="66"/>
    </row>
    <row r="32" spans="1:9" ht="20.25" customHeight="1">
      <c r="A32" s="92"/>
      <c r="B32" s="41"/>
      <c r="C32" s="44" t="s">
        <v>59</v>
      </c>
      <c r="D32" s="45" t="s">
        <v>67</v>
      </c>
      <c r="E32" s="47"/>
      <c r="F32" s="23"/>
      <c r="G32" s="66">
        <v>2000</v>
      </c>
      <c r="H32" s="66">
        <v>2000</v>
      </c>
      <c r="I32" s="66"/>
    </row>
    <row r="33" spans="1:9" ht="25.5" customHeight="1">
      <c r="A33" s="92"/>
      <c r="B33" s="41"/>
      <c r="C33" s="44" t="s">
        <v>60</v>
      </c>
      <c r="D33" s="45" t="s">
        <v>68</v>
      </c>
      <c r="E33" s="47"/>
      <c r="F33" s="23"/>
      <c r="G33" s="23">
        <v>75000</v>
      </c>
      <c r="H33" s="23">
        <v>75000</v>
      </c>
      <c r="I33" s="23"/>
    </row>
    <row r="34" spans="1:9" ht="23.25" customHeight="1">
      <c r="A34" s="92"/>
      <c r="B34" s="41"/>
      <c r="C34" s="44" t="s">
        <v>61</v>
      </c>
      <c r="D34" s="45" t="s">
        <v>69</v>
      </c>
      <c r="E34" s="47"/>
      <c r="F34" s="23"/>
      <c r="G34" s="66">
        <v>30000</v>
      </c>
      <c r="H34" s="66">
        <v>30000</v>
      </c>
      <c r="I34" s="66"/>
    </row>
    <row r="35" spans="1:9" ht="18" customHeight="1">
      <c r="A35" s="92"/>
      <c r="B35" s="41"/>
      <c r="C35" s="44" t="s">
        <v>62</v>
      </c>
      <c r="D35" s="45" t="s">
        <v>70</v>
      </c>
      <c r="E35" s="47"/>
      <c r="F35" s="23"/>
      <c r="G35" s="66">
        <v>130000</v>
      </c>
      <c r="H35" s="66">
        <v>130000</v>
      </c>
      <c r="I35" s="66"/>
    </row>
    <row r="36" spans="1:9" ht="20.25" customHeight="1">
      <c r="A36" s="92"/>
      <c r="B36" s="41"/>
      <c r="C36" s="44" t="s">
        <v>63</v>
      </c>
      <c r="D36" s="45" t="s">
        <v>71</v>
      </c>
      <c r="E36" s="47"/>
      <c r="F36" s="23"/>
      <c r="G36" s="66">
        <v>780000</v>
      </c>
      <c r="H36" s="66">
        <v>780000</v>
      </c>
      <c r="I36" s="66"/>
    </row>
    <row r="37" spans="1:9" ht="24" customHeight="1">
      <c r="A37" s="92"/>
      <c r="B37" s="41"/>
      <c r="C37" s="44" t="s">
        <v>64</v>
      </c>
      <c r="D37" s="45" t="s">
        <v>72</v>
      </c>
      <c r="E37" s="47"/>
      <c r="F37" s="23"/>
      <c r="G37" s="66">
        <v>700000</v>
      </c>
      <c r="H37" s="66">
        <v>700000</v>
      </c>
      <c r="I37" s="66"/>
    </row>
    <row r="38" spans="1:9" ht="30" customHeight="1">
      <c r="A38" s="92"/>
      <c r="B38" s="46">
        <v>75618</v>
      </c>
      <c r="C38" s="90" t="s">
        <v>16</v>
      </c>
      <c r="D38" s="91"/>
      <c r="E38" s="21">
        <v>975000</v>
      </c>
      <c r="F38" s="22">
        <f>SUM(F39:F41)</f>
        <v>0</v>
      </c>
      <c r="G38" s="22">
        <f>SUM(G39:G41)</f>
        <v>340000</v>
      </c>
      <c r="H38" s="22">
        <f>SUM(H39:H41)</f>
        <v>340000</v>
      </c>
      <c r="I38" s="22"/>
    </row>
    <row r="39" spans="1:9" ht="24" customHeight="1">
      <c r="A39" s="92"/>
      <c r="B39" s="92"/>
      <c r="C39" s="44" t="s">
        <v>73</v>
      </c>
      <c r="D39" s="50" t="s">
        <v>76</v>
      </c>
      <c r="E39" s="21"/>
      <c r="F39" s="23"/>
      <c r="G39" s="66">
        <v>30000</v>
      </c>
      <c r="H39" s="66">
        <v>30000</v>
      </c>
      <c r="I39" s="66"/>
    </row>
    <row r="40" spans="1:9" ht="28.5" customHeight="1">
      <c r="A40" s="92"/>
      <c r="B40" s="92"/>
      <c r="C40" s="44" t="s">
        <v>74</v>
      </c>
      <c r="D40" s="45" t="s">
        <v>77</v>
      </c>
      <c r="E40" s="21"/>
      <c r="F40" s="23"/>
      <c r="G40" s="66">
        <v>230000</v>
      </c>
      <c r="H40" s="66">
        <v>230000</v>
      </c>
      <c r="I40" s="66"/>
    </row>
    <row r="41" spans="1:9" ht="31.5" customHeight="1">
      <c r="A41" s="92"/>
      <c r="B41" s="92"/>
      <c r="C41" s="44" t="s">
        <v>75</v>
      </c>
      <c r="D41" s="45" t="s">
        <v>89</v>
      </c>
      <c r="E41" s="21"/>
      <c r="F41" s="23"/>
      <c r="G41" s="66">
        <v>80000</v>
      </c>
      <c r="H41" s="66">
        <v>80000</v>
      </c>
      <c r="I41" s="66"/>
    </row>
    <row r="42" spans="1:9" ht="21" customHeight="1">
      <c r="A42" s="92"/>
      <c r="B42" s="46">
        <v>75619</v>
      </c>
      <c r="C42" s="95" t="s">
        <v>99</v>
      </c>
      <c r="D42" s="91"/>
      <c r="E42" s="21"/>
      <c r="F42" s="23"/>
      <c r="G42" s="66">
        <f>G43</f>
        <v>30000</v>
      </c>
      <c r="H42" s="66">
        <f>H43</f>
        <v>30000</v>
      </c>
      <c r="I42" s="66"/>
    </row>
    <row r="43" spans="1:9" ht="22.5" customHeight="1">
      <c r="A43" s="92"/>
      <c r="B43" s="46"/>
      <c r="C43" s="44" t="s">
        <v>100</v>
      </c>
      <c r="D43" s="50" t="s">
        <v>101</v>
      </c>
      <c r="E43" s="21"/>
      <c r="F43" s="23"/>
      <c r="G43" s="66">
        <v>30000</v>
      </c>
      <c r="H43" s="66">
        <v>30000</v>
      </c>
      <c r="I43" s="66"/>
    </row>
    <row r="44" spans="1:9" ht="22.5" customHeight="1">
      <c r="A44" s="92"/>
      <c r="B44" s="46">
        <v>75621</v>
      </c>
      <c r="C44" s="90" t="s">
        <v>17</v>
      </c>
      <c r="D44" s="91"/>
      <c r="E44" s="21">
        <v>6497703</v>
      </c>
      <c r="F44" s="22">
        <f>F45+F46</f>
        <v>0</v>
      </c>
      <c r="G44" s="22">
        <f>G45+G46</f>
        <v>6715244</v>
      </c>
      <c r="H44" s="22">
        <f>H45+H46</f>
        <v>6715244</v>
      </c>
      <c r="I44" s="22"/>
    </row>
    <row r="45" spans="1:9" ht="20.25" customHeight="1">
      <c r="A45" s="92"/>
      <c r="B45" s="93"/>
      <c r="C45" s="44" t="s">
        <v>78</v>
      </c>
      <c r="D45" s="45" t="s">
        <v>80</v>
      </c>
      <c r="E45" s="21"/>
      <c r="F45" s="23"/>
      <c r="G45" s="66">
        <v>6645244</v>
      </c>
      <c r="H45" s="66">
        <v>6645244</v>
      </c>
      <c r="I45" s="66"/>
    </row>
    <row r="46" spans="1:9" ht="18" customHeight="1" thickBot="1">
      <c r="A46" s="92"/>
      <c r="B46" s="94"/>
      <c r="C46" s="44" t="s">
        <v>79</v>
      </c>
      <c r="D46" s="45" t="s">
        <v>81</v>
      </c>
      <c r="E46" s="21"/>
      <c r="F46" s="23"/>
      <c r="G46" s="66">
        <v>70000</v>
      </c>
      <c r="H46" s="66">
        <v>70000</v>
      </c>
      <c r="I46" s="66"/>
    </row>
    <row r="47" spans="1:9" ht="17.25" customHeight="1" thickBot="1">
      <c r="A47" s="10" t="s">
        <v>18</v>
      </c>
      <c r="B47" s="83" t="s">
        <v>19</v>
      </c>
      <c r="C47" s="84"/>
      <c r="D47" s="85"/>
      <c r="E47" s="11">
        <f>SUM(E48:E55)</f>
        <v>11902381</v>
      </c>
      <c r="F47" s="24">
        <v>1620000</v>
      </c>
      <c r="G47" s="67">
        <f>G48+G54+G52+G50</f>
        <v>4408846</v>
      </c>
      <c r="H47" s="67">
        <f>H48+H54+H52+H50</f>
        <v>4408846</v>
      </c>
      <c r="I47" s="67">
        <f>I48+I54+I52+I50</f>
        <v>0</v>
      </c>
    </row>
    <row r="48" spans="1:9" ht="24.75" customHeight="1">
      <c r="A48" s="78"/>
      <c r="B48" s="42">
        <v>75801</v>
      </c>
      <c r="C48" s="86" t="s">
        <v>20</v>
      </c>
      <c r="D48" s="87"/>
      <c r="E48" s="14">
        <v>11902381</v>
      </c>
      <c r="F48" s="19"/>
      <c r="G48" s="69">
        <f>G49</f>
        <v>3463210</v>
      </c>
      <c r="H48" s="69">
        <f>H49</f>
        <v>3463210</v>
      </c>
      <c r="I48" s="69"/>
    </row>
    <row r="49" spans="1:11" ht="23.25" customHeight="1">
      <c r="A49" s="79"/>
      <c r="B49" s="46"/>
      <c r="C49" s="46">
        <v>2920</v>
      </c>
      <c r="D49" s="18" t="s">
        <v>82</v>
      </c>
      <c r="E49" s="21"/>
      <c r="F49" s="23"/>
      <c r="G49" s="66">
        <v>3463210</v>
      </c>
      <c r="H49" s="66">
        <v>3463210</v>
      </c>
      <c r="I49" s="66"/>
      <c r="K49" s="7"/>
    </row>
    <row r="50" spans="1:9" ht="23.25" customHeight="1">
      <c r="A50" s="79"/>
      <c r="B50" s="42">
        <v>75807</v>
      </c>
      <c r="C50" s="86" t="s">
        <v>102</v>
      </c>
      <c r="D50" s="87"/>
      <c r="E50" s="21"/>
      <c r="F50" s="23"/>
      <c r="G50" s="66">
        <f>G51</f>
        <v>835684</v>
      </c>
      <c r="H50" s="66">
        <f>H51</f>
        <v>835684</v>
      </c>
      <c r="I50" s="66"/>
    </row>
    <row r="51" spans="1:9" ht="23.25" customHeight="1">
      <c r="A51" s="79"/>
      <c r="B51" s="46"/>
      <c r="C51" s="46">
        <v>2920</v>
      </c>
      <c r="D51" s="18" t="s">
        <v>82</v>
      </c>
      <c r="E51" s="21"/>
      <c r="F51" s="23"/>
      <c r="G51" s="66">
        <v>835684</v>
      </c>
      <c r="H51" s="66">
        <v>835684</v>
      </c>
      <c r="I51" s="66"/>
    </row>
    <row r="52" spans="1:9" ht="23.25" customHeight="1">
      <c r="A52" s="79"/>
      <c r="B52" s="46">
        <v>75814</v>
      </c>
      <c r="C52" s="90" t="s">
        <v>104</v>
      </c>
      <c r="D52" s="91"/>
      <c r="E52" s="21"/>
      <c r="F52" s="23"/>
      <c r="G52" s="66">
        <f>G53</f>
        <v>100000</v>
      </c>
      <c r="H52" s="66">
        <f>H53</f>
        <v>100000</v>
      </c>
      <c r="I52" s="66"/>
    </row>
    <row r="53" spans="1:9" ht="23.25" customHeight="1">
      <c r="A53" s="79"/>
      <c r="B53" s="41"/>
      <c r="C53" s="44" t="s">
        <v>105</v>
      </c>
      <c r="D53" s="45" t="s">
        <v>106</v>
      </c>
      <c r="E53" s="21"/>
      <c r="F53" s="23"/>
      <c r="G53" s="66">
        <v>100000</v>
      </c>
      <c r="H53" s="66">
        <v>100000</v>
      </c>
      <c r="I53" s="66"/>
    </row>
    <row r="54" spans="1:9" ht="19.5" customHeight="1">
      <c r="A54" s="79"/>
      <c r="B54" s="46">
        <v>75831</v>
      </c>
      <c r="C54" s="86" t="s">
        <v>103</v>
      </c>
      <c r="D54" s="87"/>
      <c r="E54" s="21">
        <v>0</v>
      </c>
      <c r="F54" s="23"/>
      <c r="G54" s="66">
        <f>G55</f>
        <v>9952</v>
      </c>
      <c r="H54" s="66">
        <f>H55</f>
        <v>9952</v>
      </c>
      <c r="I54" s="66"/>
    </row>
    <row r="55" spans="1:9" ht="18" customHeight="1" thickBot="1">
      <c r="A55" s="79"/>
      <c r="B55" s="41"/>
      <c r="C55" s="46">
        <v>2920</v>
      </c>
      <c r="D55" s="18" t="s">
        <v>82</v>
      </c>
      <c r="E55" s="21"/>
      <c r="F55" s="23"/>
      <c r="G55" s="66">
        <v>9952</v>
      </c>
      <c r="H55" s="66">
        <v>9952</v>
      </c>
      <c r="I55" s="66"/>
    </row>
    <row r="56" spans="1:9" ht="13.5" thickBot="1">
      <c r="A56" s="10" t="s">
        <v>21</v>
      </c>
      <c r="B56" s="83" t="s">
        <v>22</v>
      </c>
      <c r="C56" s="84"/>
      <c r="D56" s="85"/>
      <c r="E56" s="11">
        <f>SUM(E57:E60)</f>
        <v>70969</v>
      </c>
      <c r="F56" s="12" t="e">
        <f>F57+F59+#REF!</f>
        <v>#REF!</v>
      </c>
      <c r="G56" s="12">
        <f>G57+G59+G61</f>
        <v>26450</v>
      </c>
      <c r="H56" s="12">
        <f>H57+H59+H61</f>
        <v>26450</v>
      </c>
      <c r="I56" s="12">
        <f>I57+I59+I61</f>
        <v>0</v>
      </c>
    </row>
    <row r="57" spans="1:9" ht="12.75">
      <c r="A57" s="76"/>
      <c r="B57" s="13" t="s">
        <v>23</v>
      </c>
      <c r="C57" s="86" t="s">
        <v>24</v>
      </c>
      <c r="D57" s="87"/>
      <c r="E57" s="14">
        <v>70969</v>
      </c>
      <c r="F57" s="19">
        <v>9288558</v>
      </c>
      <c r="G57" s="69">
        <f>G58</f>
        <v>11500</v>
      </c>
      <c r="H57" s="69">
        <f>H58</f>
        <v>11500</v>
      </c>
      <c r="I57" s="69"/>
    </row>
    <row r="58" spans="1:9" ht="32.25" customHeight="1">
      <c r="A58" s="76"/>
      <c r="B58" s="72"/>
      <c r="C58" s="17" t="s">
        <v>83</v>
      </c>
      <c r="D58" s="18" t="s">
        <v>45</v>
      </c>
      <c r="E58" s="21"/>
      <c r="F58" s="23"/>
      <c r="G58" s="66">
        <v>11500</v>
      </c>
      <c r="H58" s="66">
        <v>11500</v>
      </c>
      <c r="I58" s="66"/>
    </row>
    <row r="59" spans="1:9" ht="17.25" customHeight="1">
      <c r="A59" s="76"/>
      <c r="B59" s="16" t="s">
        <v>90</v>
      </c>
      <c r="C59" s="97" t="s">
        <v>91</v>
      </c>
      <c r="D59" s="100"/>
      <c r="E59" s="36">
        <v>0</v>
      </c>
      <c r="F59" s="37" t="e">
        <f>#REF!+#REF!+F60</f>
        <v>#REF!</v>
      </c>
      <c r="G59" s="37">
        <f>G60</f>
        <v>950</v>
      </c>
      <c r="H59" s="37">
        <f>H60</f>
        <v>950</v>
      </c>
      <c r="I59" s="37"/>
    </row>
    <row r="60" spans="1:9" ht="18.75" customHeight="1">
      <c r="A60" s="76"/>
      <c r="B60" s="73"/>
      <c r="C60" s="17" t="s">
        <v>41</v>
      </c>
      <c r="D60" s="18" t="s">
        <v>42</v>
      </c>
      <c r="E60" s="36"/>
      <c r="F60" s="23"/>
      <c r="G60" s="66">
        <v>950</v>
      </c>
      <c r="H60" s="66">
        <v>950</v>
      </c>
      <c r="I60" s="66"/>
    </row>
    <row r="61" spans="1:9" ht="20.25" customHeight="1">
      <c r="A61" s="60"/>
      <c r="B61" s="42">
        <v>80195</v>
      </c>
      <c r="C61" s="86" t="s">
        <v>1</v>
      </c>
      <c r="D61" s="87"/>
      <c r="E61" s="61"/>
      <c r="F61" s="62"/>
      <c r="G61" s="66">
        <f>G62</f>
        <v>14000</v>
      </c>
      <c r="H61" s="66">
        <f>H62</f>
        <v>14000</v>
      </c>
      <c r="I61" s="66"/>
    </row>
    <row r="62" spans="1:9" ht="23.25" thickBot="1">
      <c r="A62" s="60"/>
      <c r="B62" s="63"/>
      <c r="C62" s="63">
        <v>2030</v>
      </c>
      <c r="D62" s="25" t="s">
        <v>85</v>
      </c>
      <c r="E62" s="61"/>
      <c r="F62" s="62"/>
      <c r="G62" s="70">
        <v>14000</v>
      </c>
      <c r="H62" s="70">
        <v>14000</v>
      </c>
      <c r="I62" s="70"/>
    </row>
    <row r="63" spans="1:9" ht="13.5" thickBot="1">
      <c r="A63" s="10" t="s">
        <v>31</v>
      </c>
      <c r="B63" s="83" t="s">
        <v>32</v>
      </c>
      <c r="C63" s="84"/>
      <c r="D63" s="85"/>
      <c r="E63" s="11">
        <f>SUM(E64:E75)</f>
        <v>3223200</v>
      </c>
      <c r="F63" s="12" t="e">
        <f>F64+F66+F68+F71+F73+F75</f>
        <v>#REF!</v>
      </c>
      <c r="G63" s="71">
        <f>G64+G66+G68+G71+G73+G75</f>
        <v>3151000</v>
      </c>
      <c r="H63" s="71">
        <f>H64+H66+H68+H71+H73+H75</f>
        <v>3151000</v>
      </c>
      <c r="I63" s="71">
        <f>I64+I66+I68+I71+I73+I75</f>
        <v>0</v>
      </c>
    </row>
    <row r="64" spans="1:9" ht="31.5" customHeight="1">
      <c r="A64" s="76"/>
      <c r="B64" s="51" t="s">
        <v>33</v>
      </c>
      <c r="C64" s="98" t="s">
        <v>34</v>
      </c>
      <c r="D64" s="87"/>
      <c r="E64" s="14"/>
      <c r="F64" s="15">
        <f>F65+F1024</f>
        <v>0</v>
      </c>
      <c r="G64" s="15">
        <f>G65+G1024</f>
        <v>2584000</v>
      </c>
      <c r="H64" s="15">
        <f>H65+H1024</f>
        <v>2584000</v>
      </c>
      <c r="I64" s="15"/>
    </row>
    <row r="65" spans="1:9" ht="37.5" customHeight="1">
      <c r="A65" s="76"/>
      <c r="B65" s="52"/>
      <c r="C65" s="53" t="s">
        <v>51</v>
      </c>
      <c r="D65" s="54" t="s">
        <v>53</v>
      </c>
      <c r="E65" s="21"/>
      <c r="F65" s="23"/>
      <c r="G65" s="66">
        <v>2584000</v>
      </c>
      <c r="H65" s="66">
        <v>2584000</v>
      </c>
      <c r="I65" s="66"/>
    </row>
    <row r="66" spans="1:9" ht="38.25" customHeight="1">
      <c r="A66" s="76"/>
      <c r="B66" s="17" t="s">
        <v>35</v>
      </c>
      <c r="C66" s="97" t="s">
        <v>36</v>
      </c>
      <c r="D66" s="91"/>
      <c r="E66" s="21">
        <v>95000</v>
      </c>
      <c r="F66" s="22">
        <f>F67</f>
        <v>0</v>
      </c>
      <c r="G66" s="22">
        <f>G67</f>
        <v>18000</v>
      </c>
      <c r="H66" s="22">
        <f>H67</f>
        <v>18000</v>
      </c>
      <c r="I66" s="22"/>
    </row>
    <row r="67" spans="1:9" ht="38.25" customHeight="1">
      <c r="A67" s="76"/>
      <c r="B67" s="17"/>
      <c r="C67" s="17" t="s">
        <v>51</v>
      </c>
      <c r="D67" s="18" t="s">
        <v>53</v>
      </c>
      <c r="E67" s="21"/>
      <c r="F67" s="23"/>
      <c r="G67" s="66">
        <v>18000</v>
      </c>
      <c r="H67" s="66">
        <v>18000</v>
      </c>
      <c r="I67" s="66"/>
    </row>
    <row r="68" spans="1:9" ht="24.75" customHeight="1">
      <c r="A68" s="76"/>
      <c r="B68" s="17" t="s">
        <v>37</v>
      </c>
      <c r="C68" s="97" t="s">
        <v>25</v>
      </c>
      <c r="D68" s="91"/>
      <c r="E68" s="21">
        <v>2403000</v>
      </c>
      <c r="F68" s="22">
        <f>SUM(F69:F70)</f>
        <v>0</v>
      </c>
      <c r="G68" s="22">
        <f>SUM(G69:G70)</f>
        <v>274000</v>
      </c>
      <c r="H68" s="22">
        <f>SUM(H69:H70)</f>
        <v>274000</v>
      </c>
      <c r="I68" s="22"/>
    </row>
    <row r="69" spans="1:9" ht="36.75" customHeight="1">
      <c r="A69" s="76"/>
      <c r="B69" s="77"/>
      <c r="C69" s="17" t="s">
        <v>51</v>
      </c>
      <c r="D69" s="18" t="s">
        <v>53</v>
      </c>
      <c r="E69" s="21"/>
      <c r="F69" s="23"/>
      <c r="G69" s="66">
        <v>126000</v>
      </c>
      <c r="H69" s="66">
        <v>126000</v>
      </c>
      <c r="I69" s="66"/>
    </row>
    <row r="70" spans="1:9" ht="24" customHeight="1">
      <c r="A70" s="76"/>
      <c r="B70" s="77"/>
      <c r="C70" s="17" t="s">
        <v>84</v>
      </c>
      <c r="D70" s="18" t="s">
        <v>85</v>
      </c>
      <c r="E70" s="21"/>
      <c r="F70" s="23"/>
      <c r="G70" s="66">
        <v>148000</v>
      </c>
      <c r="H70" s="66">
        <v>148000</v>
      </c>
      <c r="I70" s="66"/>
    </row>
    <row r="71" spans="1:9" ht="23.25" customHeight="1">
      <c r="A71" s="76"/>
      <c r="B71" s="53" t="s">
        <v>38</v>
      </c>
      <c r="C71" s="97" t="s">
        <v>26</v>
      </c>
      <c r="D71" s="91"/>
      <c r="E71" s="21">
        <v>546200</v>
      </c>
      <c r="F71" s="22">
        <f>SUM(F72:F72)</f>
        <v>0</v>
      </c>
      <c r="G71" s="22">
        <f>SUM(G72:G72)</f>
        <v>125000</v>
      </c>
      <c r="H71" s="22">
        <f>SUM(H72:H72)</f>
        <v>125000</v>
      </c>
      <c r="I71" s="22"/>
    </row>
    <row r="72" spans="1:9" ht="24" customHeight="1">
      <c r="A72" s="76"/>
      <c r="B72" s="59"/>
      <c r="C72" s="53" t="s">
        <v>84</v>
      </c>
      <c r="D72" s="18" t="s">
        <v>54</v>
      </c>
      <c r="E72" s="21"/>
      <c r="F72" s="23"/>
      <c r="G72" s="66">
        <v>125000</v>
      </c>
      <c r="H72" s="66">
        <v>125000</v>
      </c>
      <c r="I72" s="66"/>
    </row>
    <row r="73" spans="1:9" ht="25.5" customHeight="1">
      <c r="A73" s="76"/>
      <c r="B73" s="53" t="s">
        <v>39</v>
      </c>
      <c r="C73" s="97" t="s">
        <v>27</v>
      </c>
      <c r="D73" s="91"/>
      <c r="E73" s="21">
        <v>79000</v>
      </c>
      <c r="F73" s="22">
        <f>F74</f>
        <v>0</v>
      </c>
      <c r="G73" s="22">
        <f>G74</f>
        <v>8000</v>
      </c>
      <c r="H73" s="22">
        <f>H74</f>
        <v>8000</v>
      </c>
      <c r="I73" s="22"/>
    </row>
    <row r="74" spans="1:9" ht="33.75" customHeight="1">
      <c r="A74" s="76"/>
      <c r="B74" s="52"/>
      <c r="C74" s="17" t="s">
        <v>51</v>
      </c>
      <c r="D74" s="18" t="s">
        <v>53</v>
      </c>
      <c r="E74" s="21"/>
      <c r="F74" s="23"/>
      <c r="G74" s="66">
        <v>8000</v>
      </c>
      <c r="H74" s="66">
        <v>8000</v>
      </c>
      <c r="I74" s="66"/>
    </row>
    <row r="75" spans="1:9" ht="17.25" customHeight="1">
      <c r="A75" s="76"/>
      <c r="B75" s="17" t="s">
        <v>40</v>
      </c>
      <c r="C75" s="97" t="s">
        <v>1</v>
      </c>
      <c r="D75" s="91"/>
      <c r="E75" s="21">
        <v>100000</v>
      </c>
      <c r="F75" s="22" t="e">
        <f>F76+#REF!</f>
        <v>#REF!</v>
      </c>
      <c r="G75" s="66">
        <f>G76</f>
        <v>142000</v>
      </c>
      <c r="H75" s="66">
        <f>H76</f>
        <v>142000</v>
      </c>
      <c r="I75" s="66"/>
    </row>
    <row r="76" spans="1:9" ht="24" customHeight="1" thickBot="1">
      <c r="A76" s="76"/>
      <c r="B76" s="58"/>
      <c r="C76" s="16" t="s">
        <v>84</v>
      </c>
      <c r="D76" s="25" t="s">
        <v>54</v>
      </c>
      <c r="E76" s="26"/>
      <c r="F76" s="27"/>
      <c r="G76" s="70">
        <v>142000</v>
      </c>
      <c r="H76" s="70">
        <v>142000</v>
      </c>
      <c r="I76" s="70"/>
    </row>
    <row r="77" spans="1:9" ht="13.5" thickBot="1">
      <c r="A77" s="10" t="s">
        <v>28</v>
      </c>
      <c r="B77" s="83" t="s">
        <v>29</v>
      </c>
      <c r="C77" s="84"/>
      <c r="D77" s="85"/>
      <c r="E77" s="11">
        <f>SUM(E78:E80)</f>
        <v>32950</v>
      </c>
      <c r="F77" s="24">
        <v>1171050</v>
      </c>
      <c r="G77" s="67">
        <f>G78</f>
        <v>25000</v>
      </c>
      <c r="H77" s="67">
        <f>H78</f>
        <v>25000</v>
      </c>
      <c r="I77" s="67">
        <f>I78</f>
        <v>0</v>
      </c>
    </row>
    <row r="78" spans="1:9" ht="15.75" customHeight="1">
      <c r="A78" s="76"/>
      <c r="B78" s="13" t="s">
        <v>92</v>
      </c>
      <c r="C78" s="86" t="s">
        <v>93</v>
      </c>
      <c r="D78" s="87"/>
      <c r="E78" s="55">
        <v>32950</v>
      </c>
      <c r="F78" s="19">
        <v>540150</v>
      </c>
      <c r="G78" s="66">
        <f>G79+G80</f>
        <v>25000</v>
      </c>
      <c r="H78" s="66">
        <f>H79+H80</f>
        <v>25000</v>
      </c>
      <c r="I78" s="66"/>
    </row>
    <row r="79" spans="1:9" ht="17.25" customHeight="1">
      <c r="A79" s="76"/>
      <c r="B79" s="88"/>
      <c r="C79" s="17" t="s">
        <v>83</v>
      </c>
      <c r="D79" s="18" t="s">
        <v>45</v>
      </c>
      <c r="E79" s="55"/>
      <c r="F79" s="19"/>
      <c r="G79" s="66">
        <v>6000</v>
      </c>
      <c r="H79" s="66">
        <v>6000</v>
      </c>
      <c r="I79" s="66"/>
    </row>
    <row r="80" spans="1:9" ht="21" customHeight="1" thickBot="1">
      <c r="A80" s="76"/>
      <c r="B80" s="89"/>
      <c r="C80" s="17" t="s">
        <v>44</v>
      </c>
      <c r="D80" s="18" t="s">
        <v>46</v>
      </c>
      <c r="E80" s="55"/>
      <c r="F80" s="19"/>
      <c r="G80" s="66">
        <v>19000</v>
      </c>
      <c r="H80" s="66">
        <v>19000</v>
      </c>
      <c r="I80" s="66"/>
    </row>
    <row r="81" spans="1:9" ht="17.25" customHeight="1" thickBot="1">
      <c r="A81" s="10" t="s">
        <v>113</v>
      </c>
      <c r="B81" s="83" t="s">
        <v>114</v>
      </c>
      <c r="C81" s="84"/>
      <c r="D81" s="85"/>
      <c r="E81" s="11">
        <f>SUM(E82:E83)</f>
        <v>32950</v>
      </c>
      <c r="F81" s="24">
        <v>1171050</v>
      </c>
      <c r="G81" s="67">
        <f aca="true" t="shared" si="0" ref="G81:I82">G82</f>
        <v>250000</v>
      </c>
      <c r="H81" s="67">
        <f t="shared" si="0"/>
        <v>0</v>
      </c>
      <c r="I81" s="67">
        <f t="shared" si="0"/>
        <v>250000</v>
      </c>
    </row>
    <row r="82" spans="1:9" ht="16.5" customHeight="1">
      <c r="A82" s="76"/>
      <c r="B82" s="13" t="s">
        <v>115</v>
      </c>
      <c r="C82" s="86" t="s">
        <v>116</v>
      </c>
      <c r="D82" s="87"/>
      <c r="E82" s="55">
        <v>32950</v>
      </c>
      <c r="F82" s="19">
        <v>540150</v>
      </c>
      <c r="G82" s="66">
        <f t="shared" si="0"/>
        <v>250000</v>
      </c>
      <c r="H82" s="66">
        <f t="shared" si="0"/>
        <v>0</v>
      </c>
      <c r="I82" s="66">
        <f t="shared" si="0"/>
        <v>250000</v>
      </c>
    </row>
    <row r="83" spans="1:9" ht="26.25" customHeight="1" thickBot="1">
      <c r="A83" s="76"/>
      <c r="B83" s="16"/>
      <c r="C83" s="17" t="s">
        <v>117</v>
      </c>
      <c r="D83" s="18" t="s">
        <v>118</v>
      </c>
      <c r="E83" s="55"/>
      <c r="F83" s="19"/>
      <c r="G83" s="66">
        <v>250000</v>
      </c>
      <c r="H83" s="66"/>
      <c r="I83" s="66">
        <v>250000</v>
      </c>
    </row>
    <row r="84" spans="1:9" ht="15.75" customHeight="1" thickBot="1">
      <c r="A84" s="80" t="s">
        <v>30</v>
      </c>
      <c r="B84" s="81"/>
      <c r="C84" s="81"/>
      <c r="D84" s="82"/>
      <c r="E84" s="56" t="e">
        <f>+#REF!+E77+#REF!+#REF!+E63+#REF!+E56+E47+#REF!+E21+#REF!+E15+E11+#REF!+E6+#REF!+#REF!+#REF!+#REF!</f>
        <v>#REF!</v>
      </c>
      <c r="F84" s="57" t="e">
        <f>F77+#REF!+#REF!+F63+F56+F47+F21+F15+#REF!+F11+F6+#REF!+#REF!</f>
        <v>#REF!</v>
      </c>
      <c r="G84" s="57">
        <f>G6+G11+G15+G21+G47+G56+G63+G77+G81+G18</f>
        <v>26670390</v>
      </c>
      <c r="H84" s="57">
        <f>H6+H11+H15+H21+H47+H56+H63+H77+H81+H18</f>
        <v>25420390</v>
      </c>
      <c r="I84" s="57">
        <f>I6+I11+I15+I21+I47+I56+I63+I77+I81+I18</f>
        <v>1250000</v>
      </c>
    </row>
    <row r="85" spans="1:8" ht="12.75">
      <c r="A85" s="4"/>
      <c r="B85" s="4"/>
      <c r="C85" s="4"/>
      <c r="D85" s="5"/>
      <c r="E85" s="4"/>
      <c r="F85" s="1"/>
      <c r="G85" s="1"/>
      <c r="H85" s="1"/>
    </row>
    <row r="86" spans="4:9" ht="12.75">
      <c r="D86" s="6"/>
      <c r="H86" s="1"/>
      <c r="I86" s="7"/>
    </row>
    <row r="87" spans="4:8" ht="12.75">
      <c r="D87" s="6"/>
      <c r="F87" s="7"/>
      <c r="G87" s="7"/>
      <c r="H87" s="7"/>
    </row>
    <row r="88" spans="4:8" ht="12.75">
      <c r="D88" s="6"/>
      <c r="F88" s="1"/>
      <c r="G88" s="1"/>
      <c r="H88" s="1"/>
    </row>
    <row r="89" spans="4:8" ht="15.75" customHeight="1">
      <c r="D89" s="6"/>
      <c r="F89" s="1"/>
      <c r="G89" s="1"/>
      <c r="H89" s="1"/>
    </row>
    <row r="90" spans="4:8" ht="12.75">
      <c r="D90" s="6"/>
      <c r="F90" s="7"/>
      <c r="G90" s="7"/>
      <c r="H90" s="7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</sheetData>
  <mergeCells count="61">
    <mergeCell ref="H1:I1"/>
    <mergeCell ref="G4:G5"/>
    <mergeCell ref="H4:I4"/>
    <mergeCell ref="A19:A20"/>
    <mergeCell ref="A7:A10"/>
    <mergeCell ref="B8:B10"/>
    <mergeCell ref="A12:A14"/>
    <mergeCell ref="A2:H2"/>
    <mergeCell ref="F4:F5"/>
    <mergeCell ref="E4:E5"/>
    <mergeCell ref="C52:D52"/>
    <mergeCell ref="C48:D48"/>
    <mergeCell ref="B47:D47"/>
    <mergeCell ref="C50:D50"/>
    <mergeCell ref="A4:A5"/>
    <mergeCell ref="B4:B5"/>
    <mergeCell ref="C4:C5"/>
    <mergeCell ref="D4:D5"/>
    <mergeCell ref="C75:D75"/>
    <mergeCell ref="C71:D71"/>
    <mergeCell ref="B6:D6"/>
    <mergeCell ref="C12:D12"/>
    <mergeCell ref="C57:D57"/>
    <mergeCell ref="C59:D59"/>
    <mergeCell ref="B15:D15"/>
    <mergeCell ref="C73:D73"/>
    <mergeCell ref="C68:D68"/>
    <mergeCell ref="C54:D54"/>
    <mergeCell ref="C64:D64"/>
    <mergeCell ref="C66:D66"/>
    <mergeCell ref="B63:D63"/>
    <mergeCell ref="B56:D56"/>
    <mergeCell ref="C61:D61"/>
    <mergeCell ref="C16:D16"/>
    <mergeCell ref="C7:D7"/>
    <mergeCell ref="B11:D11"/>
    <mergeCell ref="B21:D21"/>
    <mergeCell ref="B18:D18"/>
    <mergeCell ref="C19:D19"/>
    <mergeCell ref="A16:A17"/>
    <mergeCell ref="C29:D29"/>
    <mergeCell ref="A22:A46"/>
    <mergeCell ref="B39:B41"/>
    <mergeCell ref="B45:B46"/>
    <mergeCell ref="C38:D38"/>
    <mergeCell ref="C24:D24"/>
    <mergeCell ref="C44:D44"/>
    <mergeCell ref="C42:D42"/>
    <mergeCell ref="C22:D22"/>
    <mergeCell ref="A84:D84"/>
    <mergeCell ref="A78:A80"/>
    <mergeCell ref="B77:D77"/>
    <mergeCell ref="C78:D78"/>
    <mergeCell ref="B79:B80"/>
    <mergeCell ref="B81:D81"/>
    <mergeCell ref="A82:A83"/>
    <mergeCell ref="C82:D82"/>
    <mergeCell ref="A64:A76"/>
    <mergeCell ref="B69:B70"/>
    <mergeCell ref="A48:A55"/>
    <mergeCell ref="A57:A60"/>
  </mergeCells>
  <printOptions horizontalCentered="1"/>
  <pageMargins left="0.3937007874015748" right="0.3937007874015748" top="0.6692913385826772" bottom="0.7480314960629921" header="0.5118110236220472" footer="0.5118110236220472"/>
  <pageSetup firstPageNumber="1" useFirstPageNumber="1" fitToHeight="2" fitToWidth="1" horizontalDpi="300" verticalDpi="300" orientation="portrait" paperSize="9" scale="7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2008-11-13T07:19:51Z</cp:lastPrinted>
  <dcterms:created xsi:type="dcterms:W3CDTF">2004-03-16T06:25:00Z</dcterms:created>
  <dcterms:modified xsi:type="dcterms:W3CDTF">2009-01-05T12:27:15Z</dcterms:modified>
  <cp:category/>
  <cp:version/>
  <cp:contentType/>
  <cp:contentStatus/>
</cp:coreProperties>
</file>